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E9" i="1"/>
  <c r="E8" i="1"/>
  <c r="E7" i="1"/>
  <c r="D10" i="1" l="1"/>
  <c r="D9" i="1"/>
  <c r="D8" i="1"/>
  <c r="D7" i="1"/>
  <c r="G10" i="1" l="1"/>
  <c r="G9" i="1"/>
  <c r="G8" i="1"/>
  <c r="G7" i="1"/>
  <c r="F10" i="1"/>
  <c r="F9" i="1"/>
  <c r="F8" i="1"/>
  <c r="F7" i="1"/>
</calcChain>
</file>

<file path=xl/sharedStrings.xml><?xml version="1.0" encoding="utf-8"?>
<sst xmlns="http://schemas.openxmlformats.org/spreadsheetml/2006/main" count="15" uniqueCount="15">
  <si>
    <t>Mass of Jupiter</t>
  </si>
  <si>
    <r>
      <t>(R^3)=(GM/4</t>
    </r>
    <r>
      <rPr>
        <sz val="11"/>
        <color theme="1"/>
        <rFont val="Calibri"/>
        <family val="2"/>
      </rPr>
      <t>π^2)*T^2</t>
    </r>
  </si>
  <si>
    <t>Callisto</t>
  </si>
  <si>
    <t>Europa</t>
  </si>
  <si>
    <t>Ganymede</t>
  </si>
  <si>
    <t>Io</t>
  </si>
  <si>
    <t>Radius (JD)</t>
  </si>
  <si>
    <t>T (days)</t>
  </si>
  <si>
    <t>R^3</t>
  </si>
  <si>
    <t>T^2</t>
  </si>
  <si>
    <t>Radius (m)</t>
  </si>
  <si>
    <t>JD= 1.43x10^8  m</t>
  </si>
  <si>
    <t>T (sec)</t>
  </si>
  <si>
    <t>GM/(4π^2)= 3*10^15</t>
  </si>
  <si>
    <t>Mass of Jupiter=  1.77*10^27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</si>
</sst>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C000"/>
        </stop>
        <stop position="1">
          <color rgb="FFFF000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Moon Data (T^2</a:t>
            </a:r>
            <a:r>
              <a:rPr lang="en-US" baseline="0"/>
              <a:t> vs R^3)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48840769903763"/>
          <c:y val="0.16702573636628754"/>
          <c:w val="0.56233902012248471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Moon Data</c:v>
          </c:tx>
          <c:spPr>
            <a:ln w="47625">
              <a:noFill/>
            </a:ln>
          </c:spPr>
          <c:marker>
            <c:spPr>
              <a:gradFill>
                <a:gsLst>
                  <a:gs pos="0">
                    <a:srgbClr val="FFF200"/>
                  </a:gs>
                  <a:gs pos="31000">
                    <a:srgbClr val="FF7A00"/>
                  </a:gs>
                  <a:gs pos="64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c:spPr>
          </c:marker>
          <c:trendline>
            <c:spPr>
              <a:ln>
                <a:gradFill>
                  <a:gsLst>
                    <a:gs pos="0">
                      <a:srgbClr val="FFF200"/>
                    </a:gs>
                    <a:gs pos="29000">
                      <a:srgbClr val="FF7A00"/>
                    </a:gs>
                    <a:gs pos="63000">
                      <a:srgbClr val="FF0300"/>
                    </a:gs>
                    <a:gs pos="100000">
                      <a:srgbClr val="4D0808"/>
                    </a:gs>
                  </a:gsLst>
                  <a:lin ang="5400000" scaled="0"/>
                </a:gradFill>
              </a:ln>
            </c:spPr>
            <c:trendlineType val="linear"/>
            <c:dispRSqr val="1"/>
            <c:dispEq val="1"/>
            <c:trendlineLbl>
              <c:layout>
                <c:manualLayout>
                  <c:x val="-3.070240768640382E-2"/>
                  <c:y val="5.8254534313988832E-2"/>
                </c:manualLayout>
              </c:layout>
              <c:numFmt formatCode="General" sourceLinked="0"/>
            </c:trendlineLbl>
          </c:trendline>
          <c:xVal>
            <c:numRef>
              <c:f>Sheet1!$G$7:$G$10</c:f>
              <c:numCache>
                <c:formatCode>General</c:formatCode>
                <c:ptCount val="4"/>
                <c:pt idx="0">
                  <c:v>2157373440000</c:v>
                </c:pt>
                <c:pt idx="1">
                  <c:v>94884501587.55838</c:v>
                </c:pt>
                <c:pt idx="2">
                  <c:v>382161348864</c:v>
                </c:pt>
                <c:pt idx="3">
                  <c:v>19687906344.960003</c:v>
                </c:pt>
              </c:numCache>
            </c:numRef>
          </c:xVal>
          <c:yVal>
            <c:numRef>
              <c:f>Sheet1!$F$7:$F$10</c:f>
              <c:numCache>
                <c:formatCode>General</c:formatCode>
                <c:ptCount val="4"/>
                <c:pt idx="0">
                  <c:v>6.6646259566606715E+27</c:v>
                </c:pt>
                <c:pt idx="1">
                  <c:v>3.3257489034128266E+26</c:v>
                </c:pt>
                <c:pt idx="2">
                  <c:v>1.441748095073E+27</c:v>
                </c:pt>
                <c:pt idx="3">
                  <c:v>8.403285189443473E+25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36928"/>
        <c:axId val="51038848"/>
      </c:scatterChart>
      <c:valAx>
        <c:axId val="510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38848"/>
        <c:crosses val="autoZero"/>
        <c:crossBetween val="midCat"/>
      </c:valAx>
      <c:valAx>
        <c:axId val="5103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R^3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36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317613727886898"/>
          <c:y val="0.41378153232739295"/>
          <c:w val="0.26238342950813459"/>
          <c:h val="0.15140066031317409"/>
        </c:manualLayout>
      </c:layout>
      <c:overlay val="0"/>
      <c:spPr>
        <a:gradFill>
          <a:gsLst>
            <a:gs pos="0">
              <a:srgbClr val="FFF200"/>
            </a:gs>
            <a:gs pos="26000">
              <a:srgbClr val="FF7A00"/>
            </a:gs>
            <a:gs pos="53000">
              <a:srgbClr val="FF0300"/>
            </a:gs>
            <a:gs pos="100000">
              <a:srgbClr val="4D0808"/>
            </a:gs>
          </a:gsLst>
          <a:lin ang="5400000" scaled="0"/>
        </a:gra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142875</xdr:rowOff>
    </xdr:from>
    <xdr:to>
      <xdr:col>16</xdr:col>
      <xdr:colOff>190500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F19" sqref="F19"/>
    </sheetView>
  </sheetViews>
  <sheetFormatPr defaultRowHeight="15" x14ac:dyDescent="0.25"/>
  <cols>
    <col min="1" max="1" width="10.5703125" customWidth="1"/>
    <col min="2" max="2" width="10.28515625" customWidth="1"/>
    <col min="4" max="4" width="10.5703125" customWidth="1"/>
  </cols>
  <sheetData>
    <row r="2" spans="1:7" ht="18.75" x14ac:dyDescent="0.3">
      <c r="B2" s="1" t="s">
        <v>0</v>
      </c>
    </row>
    <row r="4" spans="1:7" x14ac:dyDescent="0.25">
      <c r="B4" s="2" t="s">
        <v>1</v>
      </c>
      <c r="C4" s="3"/>
    </row>
    <row r="6" spans="1:7" x14ac:dyDescent="0.25">
      <c r="A6" s="7"/>
      <c r="B6" s="8" t="s">
        <v>6</v>
      </c>
      <c r="C6" s="8" t="s">
        <v>7</v>
      </c>
      <c r="D6" s="8" t="s">
        <v>10</v>
      </c>
      <c r="E6" s="8" t="s">
        <v>12</v>
      </c>
      <c r="F6" s="8" t="s">
        <v>8</v>
      </c>
      <c r="G6" s="8" t="s">
        <v>9</v>
      </c>
    </row>
    <row r="7" spans="1:7" x14ac:dyDescent="0.25">
      <c r="A7" s="8" t="s">
        <v>2</v>
      </c>
      <c r="B7" s="8">
        <v>13.16</v>
      </c>
      <c r="C7" s="8">
        <v>17</v>
      </c>
      <c r="D7" s="8">
        <f>13.16*1.43*10^8</f>
        <v>1881880000</v>
      </c>
      <c r="E7" s="8">
        <f>17*3600*24</f>
        <v>1468800</v>
      </c>
      <c r="F7" s="8">
        <f>D7^3</f>
        <v>6.6646259566606715E+27</v>
      </c>
      <c r="G7" s="8">
        <f>E7^2</f>
        <v>2157373440000</v>
      </c>
    </row>
    <row r="8" spans="1:7" x14ac:dyDescent="0.25">
      <c r="A8" s="8" t="s">
        <v>3</v>
      </c>
      <c r="B8" s="8">
        <v>4.8449999999999998</v>
      </c>
      <c r="C8" s="8">
        <v>3.5651999999999999</v>
      </c>
      <c r="D8" s="8">
        <f>4.845*1.43*10^8</f>
        <v>692834999.99999988</v>
      </c>
      <c r="E8" s="8">
        <f>3.5652*3600*24</f>
        <v>308033.27999999997</v>
      </c>
      <c r="F8" s="8">
        <f>D8^3</f>
        <v>3.3257489034128266E+26</v>
      </c>
      <c r="G8" s="8">
        <f>E8^2</f>
        <v>94884501587.55838</v>
      </c>
    </row>
    <row r="9" spans="1:7" x14ac:dyDescent="0.25">
      <c r="A9" s="8" t="s">
        <v>4</v>
      </c>
      <c r="B9" s="8">
        <v>7.9</v>
      </c>
      <c r="C9" s="8">
        <v>7.1550000000000002</v>
      </c>
      <c r="D9" s="8">
        <f>7.9*1.43*10^8</f>
        <v>1129700000</v>
      </c>
      <c r="E9" s="8">
        <f>7.155*3600*24</f>
        <v>618192</v>
      </c>
      <c r="F9" s="8">
        <f>D9^3</f>
        <v>1.441748095073E+27</v>
      </c>
      <c r="G9" s="8">
        <f>E9^2</f>
        <v>382161348864</v>
      </c>
    </row>
    <row r="10" spans="1:7" x14ac:dyDescent="0.25">
      <c r="A10" s="8" t="s">
        <v>5</v>
      </c>
      <c r="B10" s="8">
        <v>3.0630000000000002</v>
      </c>
      <c r="C10" s="8">
        <v>1.6240000000000001</v>
      </c>
      <c r="D10" s="8">
        <f>3.063*1.43*10^8</f>
        <v>438009000</v>
      </c>
      <c r="E10" s="8">
        <f>1.624*3600*24</f>
        <v>140313.60000000001</v>
      </c>
      <c r="F10" s="8">
        <f>D10^3</f>
        <v>8.403285189443473E+25</v>
      </c>
      <c r="G10" s="8">
        <f>E10^2</f>
        <v>19687906344.960003</v>
      </c>
    </row>
    <row r="12" spans="1:7" x14ac:dyDescent="0.25">
      <c r="B12" s="2" t="s">
        <v>11</v>
      </c>
      <c r="C12" s="3"/>
    </row>
    <row r="14" spans="1:7" x14ac:dyDescent="0.25">
      <c r="B14" s="2" t="s">
        <v>13</v>
      </c>
      <c r="C14" s="3"/>
    </row>
    <row r="18" spans="2:4" ht="15.75" thickBot="1" x14ac:dyDescent="0.3"/>
    <row r="19" spans="2:4" ht="15.75" thickBot="1" x14ac:dyDescent="0.3">
      <c r="B19" s="4" t="s">
        <v>14</v>
      </c>
      <c r="C19" s="5"/>
      <c r="D19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</dc:creator>
  <cp:lastModifiedBy>Brice</cp:lastModifiedBy>
  <dcterms:created xsi:type="dcterms:W3CDTF">2011-04-10T21:55:07Z</dcterms:created>
  <dcterms:modified xsi:type="dcterms:W3CDTF">2011-04-11T21:38:53Z</dcterms:modified>
</cp:coreProperties>
</file>